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_SI\Desktop\Дългосрочен дълг.26.10.26г\"/>
    </mc:Choice>
  </mc:AlternateContent>
  <bookViews>
    <workbookView xWindow="0" yWindow="0" windowWidth="28800" windowHeight="12315"/>
  </bookViews>
  <sheets>
    <sheet name="ПВУ" sheetId="1" r:id="rId1"/>
    <sheet name="съгл. трансфер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E9" i="1"/>
  <c r="K9" i="1" s="1"/>
  <c r="E10" i="1"/>
  <c r="K10" i="1" s="1"/>
  <c r="E11" i="1"/>
  <c r="K11" i="1" s="1"/>
  <c r="E12" i="1"/>
  <c r="K12" i="1" s="1"/>
  <c r="E13" i="1"/>
  <c r="K13" i="1" s="1"/>
  <c r="E14" i="1"/>
  <c r="K14" i="1" s="1"/>
  <c r="E15" i="1"/>
  <c r="K15" i="1" s="1"/>
  <c r="E16" i="1"/>
  <c r="K16" i="1" s="1"/>
  <c r="E6" i="1"/>
  <c r="D12" i="2"/>
  <c r="C12" i="2"/>
  <c r="I7" i="1"/>
  <c r="I8" i="1"/>
  <c r="I9" i="1"/>
  <c r="I10" i="1"/>
  <c r="I11" i="1"/>
  <c r="I12" i="1"/>
  <c r="I13" i="1"/>
  <c r="I14" i="1"/>
  <c r="I15" i="1"/>
  <c r="I16" i="1"/>
  <c r="I6" i="1"/>
  <c r="H6" i="1"/>
  <c r="H7" i="1"/>
  <c r="H8" i="1"/>
  <c r="H9" i="1"/>
  <c r="H10" i="1"/>
  <c r="H11" i="1"/>
  <c r="H12" i="1"/>
  <c r="H13" i="1"/>
  <c r="H14" i="1"/>
  <c r="H15" i="1"/>
  <c r="H16" i="1"/>
  <c r="D7" i="1"/>
  <c r="E7" i="1" s="1"/>
  <c r="K7" i="1" s="1"/>
  <c r="D8" i="1"/>
  <c r="E8" i="1" s="1"/>
  <c r="K8" i="1" s="1"/>
  <c r="D9" i="1"/>
  <c r="D10" i="1"/>
  <c r="D11" i="1"/>
  <c r="D12" i="1"/>
  <c r="D13" i="1"/>
  <c r="D14" i="1"/>
  <c r="D15" i="1"/>
  <c r="D16" i="1"/>
  <c r="D6" i="1"/>
  <c r="J17" i="1"/>
  <c r="K17" i="1" l="1"/>
</calcChain>
</file>

<file path=xl/sharedStrings.xml><?xml version="1.0" encoding="utf-8"?>
<sst xmlns="http://schemas.openxmlformats.org/spreadsheetml/2006/main" count="49" uniqueCount="48">
  <si>
    <t>№</t>
  </si>
  <si>
    <t>Обект</t>
  </si>
  <si>
    <t>бул. Добружда № 13</t>
  </si>
  <si>
    <t xml:space="preserve"> ул. ДУНАВ № 16</t>
  </si>
  <si>
    <t xml:space="preserve"> ул. П. ХИТОВ № 16</t>
  </si>
  <si>
    <t xml:space="preserve"> бул. ДОБРИЧКА ЕПОПЕЯ № 6</t>
  </si>
  <si>
    <t xml:space="preserve"> ж.к. Дружба бл.8</t>
  </si>
  <si>
    <t xml:space="preserve"> жк. ДРУЖБА бл.10</t>
  </si>
  <si>
    <t xml:space="preserve"> ул. Петко Д. Петков N 2</t>
  </si>
  <si>
    <t>кв. Петър Сарийски №2</t>
  </si>
  <si>
    <t>Прогнозен инженеринг в евро без ДДС</t>
  </si>
  <si>
    <t>Прогнозна цена в евро за нова ОП за СМР в евро</t>
  </si>
  <si>
    <t>Двустранно подписани споразумения за трансфер на средства с цел енергийно обновяване на многофамилни жилищни сгради на територията на Община Добрич</t>
  </si>
  <si>
    <t>Прогнозно Съфинансиране от общината в лева без ДДС</t>
  </si>
  <si>
    <t>Бюджет за Инжеринг по споразумения евро с ДДС</t>
  </si>
  <si>
    <t>Бюджет за Инжеринг по споразумения лева без ДДС</t>
  </si>
  <si>
    <t>Енергийно обновяване на жилищна сградa с адрес гр. Добрич, ЖК „Балик“ №19</t>
  </si>
  <si>
    <t>Енергийно обновяване на жилищна сградa с адрес гр. Добрич, бул. „25-ти септември” №41, бл. 2</t>
  </si>
  <si>
    <t>Енергийно обновяване на жилищна сградa с адрес гр. Добрич, бул. „Трети март” №14</t>
  </si>
  <si>
    <t>Енергийно обновяване на жилищна сградa с адрес гр. Добрич, ЖК „Балик“ №25</t>
  </si>
  <si>
    <t>Енергийно обновяване на жилищна сградa с адрес гр. Добрич, ул. „Славянска“ №2, вх. Б, В, Г”</t>
  </si>
  <si>
    <t>Енергийно обновяване на жилищна сградa с адрес гр. Добрич, ЖК „Дружба” бл. 3</t>
  </si>
  <si>
    <t>Енергийно обновяване на жилищна сградa с адрес гр. Добрич, бул. „Добричка епопея” №10</t>
  </si>
  <si>
    <t>Енергийно обновяване на жилищна сградa с адрес гр. Добрич, бул. „Добричка епопея“ №14</t>
  </si>
  <si>
    <t>Енергийно обновяване на жилищна сградa с адрес гр. Добрич, ЖК „Добротица”, бл. 34</t>
  </si>
  <si>
    <t>Енергийно обновяване на жилищна сградa с адрес гр. Добрич, ЖК „БАЛИК” бл. 21, вх. Д, Е, Ж, З</t>
  </si>
  <si>
    <t>Енергийно обновяване на жилищна сградa с адрес гр. Добрич, ул. „Захари Стоянов” №6</t>
  </si>
  <si>
    <t>Предмет: Инженеринг - проектиране, извършване на СМР и осъществяване на АН</t>
  </si>
  <si>
    <t>„Инженеринг - проектиране, извършване на строително-монтажни работи и осъществяване на авторски надзор при изпълнение на проекти на Община град Добрич по процедура „Подкрепа за устойчиво енергийно обновяване на жилищния сграден фонд - ЕТАП I“, финансирани по Механизма за възстановяване и устойчивост“, по обособени позиции</t>
  </si>
  <si>
    <t>Договор</t>
  </si>
  <si>
    <t xml:space="preserve">ДОП-34/18.03.2026 г., с „АЛФА 2000“ ЕООД </t>
  </si>
  <si>
    <t xml:space="preserve">ДОП-38/18.03.2026 г., с „АЛФА 2000“ ЕООД </t>
  </si>
  <si>
    <t xml:space="preserve">ДОП-37/18.03.2026 г., с „АЛФА 2000“ ЕООД </t>
  </si>
  <si>
    <t xml:space="preserve">ДОП-35/18.03.2026 г., с „АЛФА 2000“ ЕООД </t>
  </si>
  <si>
    <t xml:space="preserve">ДОП-36/18.03.2026 г., с „АЛФА 2000“ ЕООД </t>
  </si>
  <si>
    <t>ДОП-21/26.02.2026 г., с „ДЕТАЙЛ ПРОЕКТ“ ЕООД</t>
  </si>
  <si>
    <t>ДОП-22/26.02.2026 г., с „ДЕТАЙЛ ПРОЕКТ“ ЕООД</t>
  </si>
  <si>
    <t>ДОП-23/26.02.2026 г., с „ДЕТАЙЛ ПРОЕКТ“ ЕООД</t>
  </si>
  <si>
    <t>ДОП-29/02.03.2026 г., с „СТУКО“ ЕООД</t>
  </si>
  <si>
    <t>ДОП-27/02.03.2026 г., с „СТУКО“ ЕООД</t>
  </si>
  <si>
    <t>ДОП-28/02.03.2026 г., с „СТУКО“ ЕООД</t>
  </si>
  <si>
    <t>Прогнозна стойност на поръчката лева без ДДС</t>
  </si>
  <si>
    <t>Прогнозна стойност на поръчката евро без ДДС</t>
  </si>
  <si>
    <t>Стойност на договор за възлагане евро без ДДС</t>
  </si>
  <si>
    <t>Стойност на договор за възлагане евро с ДДС</t>
  </si>
  <si>
    <t>Съфинасиране за сметка на общината евро с ДДС</t>
  </si>
  <si>
    <r>
      <rPr>
        <u/>
        <sz val="12"/>
        <color theme="1"/>
        <rFont val="Times New Roman"/>
        <family val="1"/>
        <charset val="204"/>
      </rPr>
      <t>Забележка:</t>
    </r>
    <r>
      <rPr>
        <sz val="12"/>
        <color theme="1"/>
        <rFont val="Times New Roman"/>
        <family val="1"/>
        <charset val="204"/>
      </rPr>
      <t xml:space="preserve"> Срокът за реализиране на дейностите по споразуменията за финансиране е до 31.12.2029 г.</t>
    </r>
  </si>
  <si>
    <t>Приложение №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</si>
</sst>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лв.&quot;"/>
    <numFmt numFmtId="165" formatCode="#,##0.00\ _л_в_."/>
    <numFmt numFmtId="166" formatCode="#,##0.00\ [$€-1]"/>
  </numFmts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1"/>
      <color indexed="8"/>
      <name val="Calibri"/>
      <family val="2"/>
    </font>
    <font>
      <b/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0" xfId="0" applyNumberFormat="1" applyFont="1"/>
    <xf numFmtId="165" fontId="1" fillId="0" borderId="0" xfId="0" applyNumberFormat="1" applyFont="1" applyAlignment="1">
      <alignment horizontal="right"/>
    </xf>
    <xf numFmtId="166" fontId="1" fillId="0" borderId="1" xfId="0" applyNumberFormat="1" applyFont="1" applyBorder="1"/>
    <xf numFmtId="166" fontId="2" fillId="0" borderId="0" xfId="0" applyNumberFormat="1" applyFont="1" applyBorder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165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165" fontId="1" fillId="2" borderId="1" xfId="0" applyNumberFormat="1" applyFont="1" applyFill="1" applyBorder="1" applyAlignment="1">
      <alignment vertical="center"/>
    </xf>
    <xf numFmtId="165" fontId="1" fillId="0" borderId="1" xfId="0" applyNumberFormat="1" applyFont="1" applyBorder="1" applyAlignment="1">
      <alignment vertical="center"/>
    </xf>
    <xf numFmtId="165" fontId="1" fillId="0" borderId="1" xfId="0" applyNumberFormat="1" applyFont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5" fontId="2" fillId="0" borderId="1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165" fontId="1" fillId="0" borderId="0" xfId="0" applyNumberFormat="1" applyFont="1" applyAlignment="1">
      <alignment horizontal="right" vertical="center"/>
    </xf>
    <xf numFmtId="166" fontId="2" fillId="0" borderId="0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</cellXfs>
  <cellStyles count="2">
    <cellStyle name="Normal 15" xfId="1"/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workbookViewId="0">
      <selection activeCell="M6" sqref="M6"/>
    </sheetView>
  </sheetViews>
  <sheetFormatPr defaultRowHeight="15.75" x14ac:dyDescent="0.25"/>
  <cols>
    <col min="1" max="1" width="6.42578125" style="1" customWidth="1"/>
    <col min="2" max="2" width="34.7109375" style="2" customWidth="1"/>
    <col min="3" max="3" width="25.5703125" style="2" customWidth="1"/>
    <col min="4" max="4" width="19.140625" style="6" hidden="1" customWidth="1"/>
    <col min="5" max="5" width="19.140625" style="6" customWidth="1"/>
    <col min="6" max="6" width="19.140625" style="6" hidden="1" customWidth="1"/>
    <col min="7" max="7" width="19.140625" style="6" customWidth="1"/>
    <col min="8" max="9" width="16.85546875" style="7" customWidth="1"/>
    <col min="10" max="10" width="17.5703125" style="3" customWidth="1"/>
    <col min="11" max="11" width="17.85546875" style="2" customWidth="1"/>
    <col min="12" max="12" width="9.140625" style="2"/>
    <col min="13" max="13" width="15.28515625" style="2" customWidth="1"/>
    <col min="14" max="16384" width="9.140625" style="2"/>
  </cols>
  <sheetData>
    <row r="1" spans="1:11" x14ac:dyDescent="0.25">
      <c r="J1" s="3" t="s">
        <v>47</v>
      </c>
    </row>
    <row r="2" spans="1:11" x14ac:dyDescent="0.25">
      <c r="A2" s="28" t="s">
        <v>28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11" ht="72" customHeight="1" x14ac:dyDescent="0.25">
      <c r="A5" s="12" t="s">
        <v>0</v>
      </c>
      <c r="B5" s="12" t="s">
        <v>27</v>
      </c>
      <c r="C5" s="12" t="s">
        <v>29</v>
      </c>
      <c r="D5" s="14" t="s">
        <v>15</v>
      </c>
      <c r="E5" s="14" t="s">
        <v>14</v>
      </c>
      <c r="F5" s="14" t="s">
        <v>13</v>
      </c>
      <c r="G5" s="12" t="s">
        <v>41</v>
      </c>
      <c r="H5" s="12" t="s">
        <v>42</v>
      </c>
      <c r="I5" s="15" t="s">
        <v>43</v>
      </c>
      <c r="J5" s="15" t="s">
        <v>44</v>
      </c>
      <c r="K5" s="14" t="s">
        <v>45</v>
      </c>
    </row>
    <row r="6" spans="1:11" ht="47.25" x14ac:dyDescent="0.25">
      <c r="A6" s="4">
        <v>1</v>
      </c>
      <c r="B6" s="13" t="s">
        <v>18</v>
      </c>
      <c r="C6" s="16" t="s">
        <v>39</v>
      </c>
      <c r="D6" s="17">
        <f t="shared" ref="D6:D16" si="0">G6-F6</f>
        <v>907526.55000000016</v>
      </c>
      <c r="E6" s="18">
        <f>D6*1.2/1.95583</f>
        <v>556813.14838201692</v>
      </c>
      <c r="F6" s="19">
        <v>644960.31999999995</v>
      </c>
      <c r="G6" s="19">
        <v>1552486.87</v>
      </c>
      <c r="H6" s="20">
        <f t="shared" ref="H6:H16" si="1">G6/1.95583</f>
        <v>793773.93229472917</v>
      </c>
      <c r="I6" s="20">
        <f t="shared" ref="I6:I16" si="2">J6/1.2</f>
        <v>793115.96666666667</v>
      </c>
      <c r="J6" s="21">
        <v>951739.16</v>
      </c>
      <c r="K6" s="22">
        <f>J6-E6</f>
        <v>394926.01161798311</v>
      </c>
    </row>
    <row r="7" spans="1:11" ht="63" x14ac:dyDescent="0.25">
      <c r="A7" s="4">
        <v>2</v>
      </c>
      <c r="B7" s="13" t="s">
        <v>17</v>
      </c>
      <c r="C7" s="16" t="s">
        <v>40</v>
      </c>
      <c r="D7" s="17">
        <f t="shared" si="0"/>
        <v>951506.11999999988</v>
      </c>
      <c r="E7" s="18">
        <f t="shared" ref="E7:E16" si="3">D7*1.2/1.95583</f>
        <v>583796.82487741765</v>
      </c>
      <c r="F7" s="19">
        <v>579701.05000000005</v>
      </c>
      <c r="G7" s="19">
        <v>1531207.17</v>
      </c>
      <c r="H7" s="20">
        <f t="shared" si="1"/>
        <v>782893.79445043788</v>
      </c>
      <c r="I7" s="20">
        <f t="shared" si="2"/>
        <v>782225.45000000007</v>
      </c>
      <c r="J7" s="21">
        <v>938670.54</v>
      </c>
      <c r="K7" s="22">
        <f t="shared" ref="K7:K16" si="4">J7-E7</f>
        <v>354873.71512258239</v>
      </c>
    </row>
    <row r="8" spans="1:11" ht="47.25" x14ac:dyDescent="0.25">
      <c r="A8" s="4">
        <v>3</v>
      </c>
      <c r="B8" s="13" t="s">
        <v>16</v>
      </c>
      <c r="C8" s="16" t="s">
        <v>35</v>
      </c>
      <c r="D8" s="17">
        <f t="shared" si="0"/>
        <v>1267017.21</v>
      </c>
      <c r="E8" s="18">
        <f t="shared" si="3"/>
        <v>777378.73537066102</v>
      </c>
      <c r="F8" s="19">
        <v>754625.4</v>
      </c>
      <c r="G8" s="19">
        <v>2021642.61</v>
      </c>
      <c r="H8" s="20">
        <f t="shared" si="1"/>
        <v>1033649.4531733331</v>
      </c>
      <c r="I8" s="20">
        <f t="shared" si="2"/>
        <v>1033111.2583333334</v>
      </c>
      <c r="J8" s="21">
        <v>1239733.51</v>
      </c>
      <c r="K8" s="22">
        <f t="shared" si="4"/>
        <v>462354.77462933899</v>
      </c>
    </row>
    <row r="9" spans="1:11" ht="47.25" x14ac:dyDescent="0.25">
      <c r="A9" s="4">
        <v>4</v>
      </c>
      <c r="B9" s="13" t="s">
        <v>19</v>
      </c>
      <c r="C9" s="16" t="s">
        <v>36</v>
      </c>
      <c r="D9" s="17">
        <f t="shared" si="0"/>
        <v>1279114.81</v>
      </c>
      <c r="E9" s="18">
        <f t="shared" si="3"/>
        <v>784801.22096501233</v>
      </c>
      <c r="F9" s="19">
        <v>403268.6</v>
      </c>
      <c r="G9" s="19">
        <v>1682383.41</v>
      </c>
      <c r="H9" s="20">
        <f t="shared" si="1"/>
        <v>860188.97859220894</v>
      </c>
      <c r="I9" s="20">
        <f t="shared" si="2"/>
        <v>859650.3833333333</v>
      </c>
      <c r="J9" s="21">
        <v>1031580.46</v>
      </c>
      <c r="K9" s="22">
        <f t="shared" si="4"/>
        <v>246779.23903498764</v>
      </c>
    </row>
    <row r="10" spans="1:11" ht="63" x14ac:dyDescent="0.25">
      <c r="A10" s="4">
        <v>5</v>
      </c>
      <c r="B10" s="13" t="s">
        <v>23</v>
      </c>
      <c r="C10" s="16" t="s">
        <v>30</v>
      </c>
      <c r="D10" s="17">
        <f t="shared" si="0"/>
        <v>1282121.1299999999</v>
      </c>
      <c r="E10" s="18">
        <f t="shared" si="3"/>
        <v>786645.74937494565</v>
      </c>
      <c r="F10" s="19">
        <v>693577.05</v>
      </c>
      <c r="G10" s="19">
        <v>1975698.18</v>
      </c>
      <c r="H10" s="20">
        <f t="shared" si="1"/>
        <v>1010158.4391281451</v>
      </c>
      <c r="I10" s="20">
        <f t="shared" si="2"/>
        <v>1009735</v>
      </c>
      <c r="J10" s="21">
        <v>1211682</v>
      </c>
      <c r="K10" s="22">
        <f t="shared" si="4"/>
        <v>425036.25062505435</v>
      </c>
    </row>
    <row r="11" spans="1:11" ht="63" x14ac:dyDescent="0.25">
      <c r="A11" s="4">
        <v>6</v>
      </c>
      <c r="B11" s="13" t="s">
        <v>22</v>
      </c>
      <c r="C11" s="16" t="s">
        <v>31</v>
      </c>
      <c r="D11" s="17">
        <f t="shared" si="0"/>
        <v>1479119.5899999999</v>
      </c>
      <c r="E11" s="18">
        <f t="shared" si="3"/>
        <v>907514.20522233518</v>
      </c>
      <c r="F11" s="19">
        <v>787475.35</v>
      </c>
      <c r="G11" s="19">
        <v>2266594.94</v>
      </c>
      <c r="H11" s="20">
        <f t="shared" si="1"/>
        <v>1158891.59078243</v>
      </c>
      <c r="I11" s="20">
        <f t="shared" si="2"/>
        <v>1158464.6916666667</v>
      </c>
      <c r="J11" s="21">
        <v>1390157.63</v>
      </c>
      <c r="K11" s="22">
        <f t="shared" si="4"/>
        <v>482643.42477766471</v>
      </c>
    </row>
    <row r="12" spans="1:11" ht="47.25" x14ac:dyDescent="0.25">
      <c r="A12" s="4">
        <v>7</v>
      </c>
      <c r="B12" s="13" t="s">
        <v>21</v>
      </c>
      <c r="C12" s="16" t="s">
        <v>38</v>
      </c>
      <c r="D12" s="17">
        <f t="shared" si="0"/>
        <v>1040934.3099999999</v>
      </c>
      <c r="E12" s="18">
        <f t="shared" si="3"/>
        <v>638665.51387390506</v>
      </c>
      <c r="F12" s="19">
        <v>84123.65</v>
      </c>
      <c r="G12" s="19">
        <v>1125057.96</v>
      </c>
      <c r="H12" s="20">
        <f t="shared" si="1"/>
        <v>575233.00082317996</v>
      </c>
      <c r="I12" s="20">
        <f t="shared" si="2"/>
        <v>574589.81666666677</v>
      </c>
      <c r="J12" s="21">
        <v>689507.78</v>
      </c>
      <c r="K12" s="22">
        <f t="shared" si="4"/>
        <v>50842.266126094968</v>
      </c>
    </row>
    <row r="13" spans="1:11" ht="63" x14ac:dyDescent="0.25">
      <c r="A13" s="4">
        <v>8</v>
      </c>
      <c r="B13" s="13" t="s">
        <v>20</v>
      </c>
      <c r="C13" s="16" t="s">
        <v>32</v>
      </c>
      <c r="D13" s="17">
        <f t="shared" si="0"/>
        <v>815404.1399999999</v>
      </c>
      <c r="E13" s="18">
        <f t="shared" si="3"/>
        <v>500291.42001094157</v>
      </c>
      <c r="F13" s="19">
        <v>349419.75</v>
      </c>
      <c r="G13" s="19">
        <v>1164823.8899999999</v>
      </c>
      <c r="H13" s="20">
        <f t="shared" si="1"/>
        <v>595564.99798039708</v>
      </c>
      <c r="I13" s="20">
        <f t="shared" si="2"/>
        <v>595138.64166666672</v>
      </c>
      <c r="J13" s="21">
        <v>714166.37</v>
      </c>
      <c r="K13" s="22">
        <f t="shared" si="4"/>
        <v>213874.94998905843</v>
      </c>
    </row>
    <row r="14" spans="1:11" ht="47.25" x14ac:dyDescent="0.25">
      <c r="A14" s="4">
        <v>9</v>
      </c>
      <c r="B14" s="13" t="s">
        <v>24</v>
      </c>
      <c r="C14" s="16" t="s">
        <v>33</v>
      </c>
      <c r="D14" s="17">
        <f t="shared" si="0"/>
        <v>1058926.7599999998</v>
      </c>
      <c r="E14" s="18">
        <f t="shared" si="3"/>
        <v>649704.78620329977</v>
      </c>
      <c r="F14" s="19">
        <v>808318.9</v>
      </c>
      <c r="G14" s="19">
        <v>1867245.66</v>
      </c>
      <c r="H14" s="20">
        <f t="shared" si="1"/>
        <v>954707.54615687451</v>
      </c>
      <c r="I14" s="20">
        <f t="shared" si="2"/>
        <v>953978.61666666681</v>
      </c>
      <c r="J14" s="21">
        <v>1144774.3400000001</v>
      </c>
      <c r="K14" s="22">
        <f t="shared" si="4"/>
        <v>495069.55379670032</v>
      </c>
    </row>
    <row r="15" spans="1:11" ht="63" x14ac:dyDescent="0.25">
      <c r="A15" s="4">
        <v>10</v>
      </c>
      <c r="B15" s="13" t="s">
        <v>25</v>
      </c>
      <c r="C15" s="16" t="s">
        <v>37</v>
      </c>
      <c r="D15" s="17">
        <f t="shared" si="0"/>
        <v>1054797.24</v>
      </c>
      <c r="E15" s="18">
        <f t="shared" si="3"/>
        <v>647171.11814421497</v>
      </c>
      <c r="F15" s="19">
        <v>851400.95</v>
      </c>
      <c r="G15" s="19">
        <v>1906198.19</v>
      </c>
      <c r="H15" s="20">
        <f t="shared" si="1"/>
        <v>974623.65849792666</v>
      </c>
      <c r="I15" s="20">
        <f t="shared" si="2"/>
        <v>974087.7333333334</v>
      </c>
      <c r="J15" s="21">
        <v>1168905.28</v>
      </c>
      <c r="K15" s="22">
        <f t="shared" si="4"/>
        <v>521734.16185578506</v>
      </c>
    </row>
    <row r="16" spans="1:11" ht="47.25" x14ac:dyDescent="0.25">
      <c r="A16" s="4">
        <v>11</v>
      </c>
      <c r="B16" s="13" t="s">
        <v>26</v>
      </c>
      <c r="C16" s="16" t="s">
        <v>34</v>
      </c>
      <c r="D16" s="17">
        <f t="shared" si="0"/>
        <v>405791.2</v>
      </c>
      <c r="E16" s="18">
        <f t="shared" si="3"/>
        <v>248973.29522504512</v>
      </c>
      <c r="F16" s="19">
        <v>63895.85</v>
      </c>
      <c r="G16" s="19">
        <v>469687.05</v>
      </c>
      <c r="H16" s="20">
        <f t="shared" si="1"/>
        <v>240147.17536800232</v>
      </c>
      <c r="I16" s="20">
        <f t="shared" si="2"/>
        <v>239724.30833333332</v>
      </c>
      <c r="J16" s="21">
        <v>287669.17</v>
      </c>
      <c r="K16" s="22">
        <f t="shared" si="4"/>
        <v>38695.874774954864</v>
      </c>
    </row>
    <row r="17" spans="1:11" x14ac:dyDescent="0.25">
      <c r="C17" s="23"/>
      <c r="D17" s="24"/>
      <c r="E17" s="24"/>
      <c r="F17" s="25"/>
      <c r="G17" s="24"/>
      <c r="H17" s="26"/>
      <c r="I17" s="26"/>
      <c r="J17" s="27">
        <f>SUM(J6:J16)</f>
        <v>10768586.24</v>
      </c>
      <c r="K17" s="27">
        <f>-SUM(K6:K16)</f>
        <v>-3686830.2223502048</v>
      </c>
    </row>
    <row r="19" spans="1:11" x14ac:dyDescent="0.25">
      <c r="A19" s="29" t="s">
        <v>46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</row>
    <row r="20" spans="1:11" ht="9.75" customHeight="1" x14ac:dyDescent="0.2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</row>
    <row r="21" spans="1:11" hidden="1" x14ac:dyDescent="0.2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</row>
  </sheetData>
  <mergeCells count="2">
    <mergeCell ref="A2:K4"/>
    <mergeCell ref="A19:K21"/>
  </mergeCells>
  <pageMargins left="0.51181102362204722" right="0.51181102362204722" top="0.35433070866141736" bottom="0.35433070866141736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E7" sqref="E7"/>
    </sheetView>
  </sheetViews>
  <sheetFormatPr defaultRowHeight="15" x14ac:dyDescent="0.25"/>
  <cols>
    <col min="2" max="2" width="27.140625" customWidth="1"/>
    <col min="3" max="3" width="25.7109375" customWidth="1"/>
    <col min="4" max="4" width="27.85546875" customWidth="1"/>
    <col min="5" max="5" width="12.5703125" customWidth="1"/>
  </cols>
  <sheetData>
    <row r="1" spans="1:9" s="2" customFormat="1" ht="15.75" x14ac:dyDescent="0.25">
      <c r="A1" s="30" t="s">
        <v>12</v>
      </c>
      <c r="B1" s="30"/>
      <c r="C1" s="30"/>
      <c r="D1" s="30"/>
      <c r="E1" s="30"/>
      <c r="F1" s="30"/>
      <c r="G1" s="30"/>
      <c r="H1" s="30"/>
      <c r="I1" s="30"/>
    </row>
    <row r="2" spans="1:9" s="2" customFormat="1" ht="15.75" x14ac:dyDescent="0.25">
      <c r="A2" s="30"/>
      <c r="B2" s="30"/>
      <c r="C2" s="30"/>
      <c r="D2" s="30"/>
      <c r="E2" s="30"/>
      <c r="F2" s="30"/>
      <c r="G2" s="30"/>
      <c r="H2" s="30"/>
      <c r="I2" s="30"/>
    </row>
    <row r="3" spans="1:9" s="2" customFormat="1" ht="31.5" x14ac:dyDescent="0.25">
      <c r="A3" s="11" t="s">
        <v>0</v>
      </c>
      <c r="B3" s="11" t="s">
        <v>1</v>
      </c>
      <c r="C3" s="10" t="s">
        <v>10</v>
      </c>
      <c r="D3" s="10" t="s">
        <v>11</v>
      </c>
      <c r="H3" s="3"/>
    </row>
    <row r="4" spans="1:9" s="2" customFormat="1" ht="15.75" x14ac:dyDescent="0.25">
      <c r="A4" s="4">
        <v>1</v>
      </c>
      <c r="B4" s="5" t="s">
        <v>6</v>
      </c>
      <c r="C4" s="8"/>
      <c r="D4" s="8">
        <v>347412</v>
      </c>
      <c r="H4" s="3"/>
    </row>
    <row r="5" spans="1:9" s="2" customFormat="1" ht="15.75" x14ac:dyDescent="0.25">
      <c r="A5" s="4">
        <v>2</v>
      </c>
      <c r="B5" s="5" t="s">
        <v>7</v>
      </c>
      <c r="C5" s="8"/>
      <c r="D5" s="8">
        <v>347412</v>
      </c>
      <c r="H5" s="3"/>
    </row>
    <row r="6" spans="1:9" s="2" customFormat="1" ht="15.75" x14ac:dyDescent="0.25">
      <c r="A6" s="4">
        <v>3</v>
      </c>
      <c r="B6" s="5" t="s">
        <v>8</v>
      </c>
      <c r="C6" s="8"/>
      <c r="D6" s="8">
        <v>543372</v>
      </c>
      <c r="H6" s="3"/>
    </row>
    <row r="7" spans="1:9" s="2" customFormat="1" ht="15.75" x14ac:dyDescent="0.25">
      <c r="A7" s="4">
        <v>4</v>
      </c>
      <c r="B7" s="5" t="s">
        <v>2</v>
      </c>
      <c r="C7" s="8">
        <v>378179</v>
      </c>
      <c r="D7" s="8"/>
      <c r="H7" s="3"/>
    </row>
    <row r="8" spans="1:9" s="2" customFormat="1" ht="15.75" x14ac:dyDescent="0.25">
      <c r="A8" s="4">
        <v>5</v>
      </c>
      <c r="B8" s="5" t="s">
        <v>3</v>
      </c>
      <c r="C8" s="8">
        <v>1290949</v>
      </c>
      <c r="D8" s="8"/>
      <c r="H8" s="3"/>
    </row>
    <row r="9" spans="1:9" s="2" customFormat="1" ht="15.75" x14ac:dyDescent="0.25">
      <c r="A9" s="4">
        <v>6</v>
      </c>
      <c r="B9" s="5" t="s">
        <v>4</v>
      </c>
      <c r="C9" s="8">
        <v>323819</v>
      </c>
      <c r="D9" s="8"/>
      <c r="H9" s="3"/>
    </row>
    <row r="10" spans="1:9" s="2" customFormat="1" ht="15.75" x14ac:dyDescent="0.25">
      <c r="A10" s="4">
        <v>7</v>
      </c>
      <c r="B10" s="5" t="s">
        <v>5</v>
      </c>
      <c r="C10" s="8">
        <v>323819</v>
      </c>
      <c r="D10" s="8"/>
      <c r="H10" s="3"/>
    </row>
    <row r="11" spans="1:9" s="2" customFormat="1" ht="15.75" x14ac:dyDescent="0.25">
      <c r="A11" s="4">
        <v>8</v>
      </c>
      <c r="B11" s="5" t="s">
        <v>9</v>
      </c>
      <c r="C11" s="8">
        <v>568035</v>
      </c>
      <c r="D11" s="8"/>
      <c r="H11" s="3"/>
    </row>
    <row r="12" spans="1:9" s="2" customFormat="1" ht="15.75" x14ac:dyDescent="0.25">
      <c r="A12" s="1"/>
      <c r="C12" s="9">
        <f>SUM(C7:C11)</f>
        <v>2884801</v>
      </c>
      <c r="D12" s="9">
        <f>SUM(D4:D11)</f>
        <v>1238196</v>
      </c>
      <c r="H12" s="3"/>
    </row>
    <row r="13" spans="1:9" s="2" customFormat="1" ht="15.75" x14ac:dyDescent="0.25">
      <c r="A13" s="1"/>
      <c r="C13" s="6"/>
      <c r="D13" s="6"/>
      <c r="E13" s="6"/>
      <c r="F13" s="7"/>
      <c r="G13" s="7"/>
      <c r="H13" s="3"/>
    </row>
  </sheetData>
  <mergeCells count="1">
    <mergeCell ref="A1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ПВУ</vt:lpstr>
      <vt:lpstr>съгл. трансфер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Ивайло Христов</dc:creator>
  <cp:lastModifiedBy>Станка Иванова</cp:lastModifiedBy>
  <cp:lastPrinted>2026-10-26T12:24:27Z</cp:lastPrinted>
  <dcterms:created xsi:type="dcterms:W3CDTF">2026-03-23T14:01:31Z</dcterms:created>
  <dcterms:modified xsi:type="dcterms:W3CDTF">2026-10-26T12:24:55Z</dcterms:modified>
</cp:coreProperties>
</file>